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9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15" i="1" l="1"/>
  <c r="O15" i="1"/>
  <c r="K15" i="1"/>
  <c r="G15" i="1"/>
  <c r="C15" i="1"/>
  <c r="S14" i="1"/>
  <c r="O14" i="1"/>
  <c r="K14" i="1"/>
  <c r="G14" i="1"/>
  <c r="C14" i="1"/>
  <c r="T8" i="1"/>
  <c r="S8" i="1"/>
  <c r="S4" i="1"/>
  <c r="U4" i="1" s="1"/>
  <c r="U8" i="1" s="1"/>
  <c r="U3" i="1"/>
  <c r="T3" i="1"/>
  <c r="P8" i="1"/>
  <c r="O8" i="1"/>
  <c r="P4" i="1"/>
  <c r="O4" i="1"/>
  <c r="Q4" i="1" s="1"/>
  <c r="Q8" i="1" s="1"/>
  <c r="O9" i="1" s="1"/>
  <c r="O10" i="1" s="1"/>
  <c r="Q3" i="1"/>
  <c r="P3" i="1"/>
  <c r="K8" i="1"/>
  <c r="M8" i="1"/>
  <c r="K9" i="1" s="1"/>
  <c r="K10" i="1" s="1"/>
  <c r="L8" i="1"/>
  <c r="M4" i="1"/>
  <c r="L4" i="1"/>
  <c r="K4" i="1"/>
  <c r="M3" i="1"/>
  <c r="L3" i="1"/>
  <c r="H8" i="1"/>
  <c r="G4" i="1"/>
  <c r="G8" i="1" s="1"/>
  <c r="I3" i="1"/>
  <c r="H3" i="1"/>
  <c r="C10" i="1"/>
  <c r="C9" i="1"/>
  <c r="E8" i="1"/>
  <c r="D8" i="1"/>
  <c r="C8" i="1"/>
  <c r="C4" i="1"/>
  <c r="E4" i="1" s="1"/>
  <c r="E3" i="1"/>
  <c r="D3" i="1"/>
  <c r="S9" i="1" l="1"/>
  <c r="S10" i="1" s="1"/>
  <c r="T4" i="1"/>
  <c r="H4" i="1"/>
  <c r="I4" i="1"/>
  <c r="I8" i="1" s="1"/>
  <c r="D4" i="1"/>
  <c r="G9" i="1" l="1"/>
  <c r="G10" i="1" s="1"/>
</calcChain>
</file>

<file path=xl/sharedStrings.xml><?xml version="1.0" encoding="utf-8"?>
<sst xmlns="http://schemas.openxmlformats.org/spreadsheetml/2006/main" count="72" uniqueCount="24">
  <si>
    <t>ПФР</t>
  </si>
  <si>
    <t>ФСС</t>
  </si>
  <si>
    <t>ФФОМС</t>
  </si>
  <si>
    <t>Тариф отчислений в фонд в 2015 году (% от ФОТ - в соотв. Со ст.12 ФЗ № 212-ФЗ))</t>
  </si>
  <si>
    <t>Предельная величина облагаемой базы на 2015 г. (в соотв. с ПП № 1316) - руб.</t>
  </si>
  <si>
    <t>Сумма взносов по фондам - руб. (за год)</t>
  </si>
  <si>
    <t>№№ п.п.</t>
  </si>
  <si>
    <t>нет</t>
  </si>
  <si>
    <t>не установлена</t>
  </si>
  <si>
    <t>х</t>
  </si>
  <si>
    <t>Отчисления в фонды ВСЕГО - руб.</t>
  </si>
  <si>
    <t>Отношение отчислний в фонды к ФОТ</t>
  </si>
  <si>
    <t>ВАРИАНТ 1</t>
  </si>
  <si>
    <t>ФОТ за год - руб.</t>
  </si>
  <si>
    <t>ЗП в месяц (в среднем, без вычета НДФЛ) - руб.</t>
  </si>
  <si>
    <t>ВАРИАНТ 2</t>
  </si>
  <si>
    <t>есть</t>
  </si>
  <si>
    <t>ВАРИАНТ 3</t>
  </si>
  <si>
    <t>ВАРИАНТ 4</t>
  </si>
  <si>
    <t>ВАРИАНТ 5</t>
  </si>
  <si>
    <t>Превышение ФОТ над предельной величиной облагаемой базы (есть / нет) - соотношение строк 2 и 4</t>
  </si>
  <si>
    <t>СПРАВОЧНО:</t>
  </si>
  <si>
    <t>Сумма НДФЛ (приблизительно, т.к. не учтен стандартный налоговый вычет - за год, руб.</t>
  </si>
  <si>
    <t>Отношение суммы взносов в фонды и НДФЛ к ФОТ за вычетом НДФЛ - процентов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</si>
</sst>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164" fontId="0" fillId="0" borderId="0" xfId="0" applyNumberFormat="1"/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8" xfId="0" applyFont="1" applyBorder="1" applyAlignment="1">
      <alignment wrapText="1"/>
    </xf>
    <xf numFmtId="0" fontId="0" fillId="0" borderId="9" xfId="0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5" borderId="0" xfId="0" applyFill="1"/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164" fontId="0" fillId="6" borderId="3" xfId="0" applyNumberFormat="1" applyFill="1" applyBorder="1" applyAlignment="1">
      <alignment vertical="center"/>
    </xf>
    <xf numFmtId="0" fontId="0" fillId="0" borderId="16" xfId="0" applyBorder="1"/>
    <xf numFmtId="0" fontId="1" fillId="0" borderId="17" xfId="0" applyFont="1" applyBorder="1"/>
    <xf numFmtId="164" fontId="0" fillId="0" borderId="17" xfId="0" applyNumberFormat="1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wrapText="1"/>
    </xf>
    <xf numFmtId="164" fontId="0" fillId="0" borderId="20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164" fontId="0" fillId="0" borderId="20" xfId="0" applyNumberFormat="1" applyFont="1" applyBorder="1" applyAlignment="1">
      <alignment vertical="center"/>
    </xf>
    <xf numFmtId="0" fontId="0" fillId="0" borderId="14" xfId="0" applyFont="1" applyBorder="1"/>
    <xf numFmtId="0" fontId="0" fillId="0" borderId="15" xfId="0" applyFont="1" applyBorder="1"/>
    <xf numFmtId="164" fontId="0" fillId="0" borderId="14" xfId="0" applyNumberFormat="1" applyBorder="1"/>
    <xf numFmtId="164" fontId="0" fillId="0" borderId="15" xfId="0" applyNumberFormat="1" applyBorder="1"/>
    <xf numFmtId="0" fontId="0" fillId="5" borderId="17" xfId="0" applyFill="1" applyBorder="1"/>
    <xf numFmtId="0" fontId="0" fillId="5" borderId="7" xfId="0" applyFill="1" applyBorder="1"/>
    <xf numFmtId="0" fontId="0" fillId="5" borderId="14" xfId="0" applyFill="1" applyBorder="1"/>
    <xf numFmtId="0" fontId="0" fillId="0" borderId="19" xfId="0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4" xfId="0" applyFill="1" applyBorder="1" applyAlignment="1">
      <alignment vertical="center" wrapText="1"/>
    </xf>
    <xf numFmtId="164" fontId="0" fillId="7" borderId="20" xfId="0" applyNumberForma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5.42578125" customWidth="1"/>
    <col min="2" max="2" width="33.5703125" customWidth="1"/>
    <col min="3" max="3" width="11.7109375" customWidth="1"/>
    <col min="4" max="4" width="12.28515625" customWidth="1"/>
    <col min="5" max="5" width="13.28515625" customWidth="1"/>
    <col min="6" max="6" width="1.7109375" customWidth="1"/>
    <col min="7" max="7" width="13.85546875" customWidth="1"/>
    <col min="8" max="8" width="14.5703125" customWidth="1"/>
    <col min="9" max="9" width="15.140625" customWidth="1"/>
    <col min="10" max="10" width="1.42578125" customWidth="1"/>
    <col min="11" max="11" width="13.85546875" customWidth="1"/>
    <col min="12" max="12" width="14.5703125" customWidth="1"/>
    <col min="13" max="13" width="15.140625" customWidth="1"/>
    <col min="14" max="14" width="1.28515625" customWidth="1"/>
    <col min="15" max="15" width="13.85546875" customWidth="1"/>
    <col min="16" max="16" width="14.5703125" customWidth="1"/>
    <col min="17" max="17" width="15.140625" customWidth="1"/>
    <col min="18" max="18" width="1.28515625" customWidth="1"/>
    <col min="19" max="19" width="13.85546875" customWidth="1"/>
    <col min="20" max="20" width="14.5703125" customWidth="1"/>
    <col min="21" max="21" width="15.140625" customWidth="1"/>
  </cols>
  <sheetData>
    <row r="1" spans="1:21" ht="24.75" customHeight="1" thickBot="1" x14ac:dyDescent="0.3">
      <c r="A1" s="27"/>
      <c r="B1" s="28"/>
      <c r="C1" s="29" t="s">
        <v>12</v>
      </c>
      <c r="D1" s="30"/>
      <c r="E1" s="31"/>
      <c r="F1" s="35"/>
      <c r="G1" s="29" t="s">
        <v>15</v>
      </c>
      <c r="H1" s="30"/>
      <c r="I1" s="31"/>
      <c r="J1" s="35"/>
      <c r="K1" s="29" t="s">
        <v>17</v>
      </c>
      <c r="L1" s="30"/>
      <c r="M1" s="31"/>
      <c r="N1" s="35"/>
      <c r="O1" s="29" t="s">
        <v>18</v>
      </c>
      <c r="P1" s="30"/>
      <c r="Q1" s="31"/>
      <c r="R1" s="35"/>
      <c r="S1" s="29" t="s">
        <v>19</v>
      </c>
      <c r="T1" s="30"/>
      <c r="U1" s="31"/>
    </row>
    <row r="2" spans="1:21" ht="34.5" customHeight="1" x14ac:dyDescent="0.25">
      <c r="A2" s="23" t="s">
        <v>6</v>
      </c>
      <c r="B2" s="24"/>
      <c r="C2" s="25" t="s">
        <v>0</v>
      </c>
      <c r="D2" s="25" t="s">
        <v>1</v>
      </c>
      <c r="E2" s="26" t="s">
        <v>2</v>
      </c>
      <c r="F2" s="35"/>
      <c r="G2" s="25" t="s">
        <v>0</v>
      </c>
      <c r="H2" s="25" t="s">
        <v>1</v>
      </c>
      <c r="I2" s="26" t="s">
        <v>2</v>
      </c>
      <c r="J2" s="35"/>
      <c r="K2" s="25" t="s">
        <v>0</v>
      </c>
      <c r="L2" s="25" t="s">
        <v>1</v>
      </c>
      <c r="M2" s="26" t="s">
        <v>2</v>
      </c>
      <c r="N2" s="35"/>
      <c r="O2" s="25" t="s">
        <v>0</v>
      </c>
      <c r="P2" s="25" t="s">
        <v>1</v>
      </c>
      <c r="Q2" s="26" t="s">
        <v>2</v>
      </c>
      <c r="R2" s="35"/>
      <c r="S2" s="25" t="s">
        <v>0</v>
      </c>
      <c r="T2" s="25" t="s">
        <v>1</v>
      </c>
      <c r="U2" s="26" t="s">
        <v>2</v>
      </c>
    </row>
    <row r="3" spans="1:21" ht="40.5" customHeight="1" x14ac:dyDescent="0.25">
      <c r="A3" s="32">
        <v>1</v>
      </c>
      <c r="B3" s="34" t="s">
        <v>14</v>
      </c>
      <c r="C3" s="33">
        <v>30000</v>
      </c>
      <c r="D3" s="39">
        <f>C3</f>
        <v>30000</v>
      </c>
      <c r="E3" s="40">
        <f>C3</f>
        <v>30000</v>
      </c>
      <c r="F3" s="35"/>
      <c r="G3" s="33">
        <v>57000</v>
      </c>
      <c r="H3" s="39">
        <f>G3</f>
        <v>57000</v>
      </c>
      <c r="I3" s="40">
        <f>G3</f>
        <v>57000</v>
      </c>
      <c r="J3" s="35"/>
      <c r="K3" s="33">
        <v>75000</v>
      </c>
      <c r="L3" s="39">
        <f>K3</f>
        <v>75000</v>
      </c>
      <c r="M3" s="40">
        <f>K3</f>
        <v>75000</v>
      </c>
      <c r="N3" s="35"/>
      <c r="O3" s="33">
        <v>100000</v>
      </c>
      <c r="P3" s="39">
        <f>O3</f>
        <v>100000</v>
      </c>
      <c r="Q3" s="40">
        <f>O3</f>
        <v>100000</v>
      </c>
      <c r="R3" s="35"/>
      <c r="S3" s="33">
        <v>200000</v>
      </c>
      <c r="T3" s="39">
        <f>S3</f>
        <v>200000</v>
      </c>
      <c r="U3" s="40">
        <f>S3</f>
        <v>200000</v>
      </c>
    </row>
    <row r="4" spans="1:21" ht="23.25" customHeight="1" x14ac:dyDescent="0.25">
      <c r="A4" s="20">
        <v>2</v>
      </c>
      <c r="B4" s="21" t="s">
        <v>13</v>
      </c>
      <c r="C4" s="22">
        <f>C3*12</f>
        <v>360000</v>
      </c>
      <c r="D4" s="11">
        <f>C4</f>
        <v>360000</v>
      </c>
      <c r="E4" s="12">
        <f>C4</f>
        <v>360000</v>
      </c>
      <c r="F4" s="35"/>
      <c r="G4" s="22">
        <f>G3*12</f>
        <v>684000</v>
      </c>
      <c r="H4" s="11">
        <f>G4</f>
        <v>684000</v>
      </c>
      <c r="I4" s="12">
        <f>G4</f>
        <v>684000</v>
      </c>
      <c r="J4" s="35"/>
      <c r="K4" s="22">
        <f>K3*12</f>
        <v>900000</v>
      </c>
      <c r="L4" s="11">
        <f>K4</f>
        <v>900000</v>
      </c>
      <c r="M4" s="12">
        <f>K4</f>
        <v>900000</v>
      </c>
      <c r="N4" s="35"/>
      <c r="O4" s="22">
        <f>O3*12</f>
        <v>1200000</v>
      </c>
      <c r="P4" s="11">
        <f>O4</f>
        <v>1200000</v>
      </c>
      <c r="Q4" s="12">
        <f>O4</f>
        <v>1200000</v>
      </c>
      <c r="R4" s="35"/>
      <c r="S4" s="22">
        <f>S3*12</f>
        <v>2400000</v>
      </c>
      <c r="T4" s="11">
        <f>S4</f>
        <v>2400000</v>
      </c>
      <c r="U4" s="12">
        <f>S4</f>
        <v>2400000</v>
      </c>
    </row>
    <row r="5" spans="1:21" ht="56.25" customHeight="1" x14ac:dyDescent="0.25">
      <c r="A5" s="6">
        <v>3</v>
      </c>
      <c r="B5" s="3" t="s">
        <v>3</v>
      </c>
      <c r="C5" s="2">
        <v>26</v>
      </c>
      <c r="D5" s="2">
        <v>2.9</v>
      </c>
      <c r="E5" s="7">
        <v>5.0999999999999996</v>
      </c>
      <c r="F5" s="35"/>
      <c r="G5" s="2">
        <v>26</v>
      </c>
      <c r="H5" s="2">
        <v>2.9</v>
      </c>
      <c r="I5" s="7">
        <v>5.0999999999999996</v>
      </c>
      <c r="J5" s="35"/>
      <c r="K5" s="2">
        <v>26</v>
      </c>
      <c r="L5" s="2">
        <v>2.9</v>
      </c>
      <c r="M5" s="7">
        <v>5.0999999999999996</v>
      </c>
      <c r="N5" s="35"/>
      <c r="O5" s="2">
        <v>26</v>
      </c>
      <c r="P5" s="2">
        <v>2.9</v>
      </c>
      <c r="Q5" s="7">
        <v>5.0999999999999996</v>
      </c>
      <c r="R5" s="35"/>
      <c r="S5" s="2">
        <v>26</v>
      </c>
      <c r="T5" s="2">
        <v>2.9</v>
      </c>
      <c r="U5" s="7">
        <v>5.0999999999999996</v>
      </c>
    </row>
    <row r="6" spans="1:21" ht="55.5" customHeight="1" x14ac:dyDescent="0.25">
      <c r="A6" s="6">
        <v>4</v>
      </c>
      <c r="B6" s="3" t="s">
        <v>4</v>
      </c>
      <c r="C6" s="2">
        <v>711000</v>
      </c>
      <c r="D6" s="2">
        <v>670000</v>
      </c>
      <c r="E6" s="8" t="s">
        <v>8</v>
      </c>
      <c r="F6" s="35"/>
      <c r="G6" s="2">
        <v>711000</v>
      </c>
      <c r="H6" s="2">
        <v>670000</v>
      </c>
      <c r="I6" s="8" t="s">
        <v>8</v>
      </c>
      <c r="J6" s="35"/>
      <c r="K6" s="2">
        <v>711000</v>
      </c>
      <c r="L6" s="2">
        <v>670000</v>
      </c>
      <c r="M6" s="8" t="s">
        <v>8</v>
      </c>
      <c r="N6" s="35"/>
      <c r="O6" s="2">
        <v>711000</v>
      </c>
      <c r="P6" s="2">
        <v>670000</v>
      </c>
      <c r="Q6" s="8" t="s">
        <v>8</v>
      </c>
      <c r="R6" s="35"/>
      <c r="S6" s="2">
        <v>711000</v>
      </c>
      <c r="T6" s="2">
        <v>670000</v>
      </c>
      <c r="U6" s="8" t="s">
        <v>8</v>
      </c>
    </row>
    <row r="7" spans="1:21" ht="58.5" customHeight="1" x14ac:dyDescent="0.25">
      <c r="A7" s="6">
        <v>5</v>
      </c>
      <c r="B7" s="3" t="s">
        <v>20</v>
      </c>
      <c r="C7" s="4" t="s">
        <v>7</v>
      </c>
      <c r="D7" s="4" t="s">
        <v>7</v>
      </c>
      <c r="E7" s="9" t="s">
        <v>9</v>
      </c>
      <c r="F7" s="35"/>
      <c r="G7" s="4" t="s">
        <v>7</v>
      </c>
      <c r="H7" s="4" t="s">
        <v>16</v>
      </c>
      <c r="I7" s="9" t="s">
        <v>9</v>
      </c>
      <c r="J7" s="35"/>
      <c r="K7" s="4" t="s">
        <v>16</v>
      </c>
      <c r="L7" s="4" t="s">
        <v>16</v>
      </c>
      <c r="M7" s="9" t="s">
        <v>9</v>
      </c>
      <c r="N7" s="35"/>
      <c r="O7" s="4" t="s">
        <v>16</v>
      </c>
      <c r="P7" s="4" t="s">
        <v>16</v>
      </c>
      <c r="Q7" s="9" t="s">
        <v>9</v>
      </c>
      <c r="R7" s="35"/>
      <c r="S7" s="4" t="s">
        <v>16</v>
      </c>
      <c r="T7" s="4" t="s">
        <v>16</v>
      </c>
      <c r="U7" s="9" t="s">
        <v>9</v>
      </c>
    </row>
    <row r="8" spans="1:21" ht="39" customHeight="1" x14ac:dyDescent="0.25">
      <c r="A8" s="6">
        <v>6</v>
      </c>
      <c r="B8" s="3" t="s">
        <v>5</v>
      </c>
      <c r="C8" s="5">
        <f>C4*C5/100</f>
        <v>93600</v>
      </c>
      <c r="D8" s="5">
        <f t="shared" ref="D8:E8" si="0">D4*D5/100</f>
        <v>10440</v>
      </c>
      <c r="E8" s="10">
        <f t="shared" si="0"/>
        <v>18359.999999999996</v>
      </c>
      <c r="F8" s="35"/>
      <c r="G8" s="5">
        <f>G4*G5/100</f>
        <v>177840</v>
      </c>
      <c r="H8" s="5">
        <f>H6*H5/100</f>
        <v>19430</v>
      </c>
      <c r="I8" s="10">
        <f t="shared" ref="H8:I8" si="1">I4*I5/100</f>
        <v>34883.999999999993</v>
      </c>
      <c r="J8" s="35"/>
      <c r="K8" s="5">
        <f>K6*K5/100</f>
        <v>184860</v>
      </c>
      <c r="L8" s="5">
        <f>L6*L5/100</f>
        <v>19430</v>
      </c>
      <c r="M8" s="10">
        <f t="shared" ref="M8" si="2">M4*M5/100</f>
        <v>45900</v>
      </c>
      <c r="N8" s="35"/>
      <c r="O8" s="5">
        <f>O6*O5/100</f>
        <v>184860</v>
      </c>
      <c r="P8" s="5">
        <f>P6*P5/100</f>
        <v>19430</v>
      </c>
      <c r="Q8" s="10">
        <f t="shared" ref="Q8" si="3">Q4*Q5/100</f>
        <v>61200</v>
      </c>
      <c r="R8" s="35"/>
      <c r="S8" s="5">
        <f>S6*S5/100</f>
        <v>184860</v>
      </c>
      <c r="T8" s="5">
        <f>T6*T5/100</f>
        <v>19430</v>
      </c>
      <c r="U8" s="10">
        <f t="shared" ref="U8" si="4">U4*U5/100</f>
        <v>122400</v>
      </c>
    </row>
    <row r="9" spans="1:21" ht="27.75" customHeight="1" x14ac:dyDescent="0.25">
      <c r="A9" s="36">
        <v>7</v>
      </c>
      <c r="B9" s="37" t="s">
        <v>10</v>
      </c>
      <c r="C9" s="38">
        <f>C8+D8+E8</f>
        <v>122400</v>
      </c>
      <c r="D9" s="13" t="s">
        <v>9</v>
      </c>
      <c r="E9" s="14" t="s">
        <v>9</v>
      </c>
      <c r="F9" s="35"/>
      <c r="G9" s="38">
        <f>G8+H8+I8</f>
        <v>232154</v>
      </c>
      <c r="H9" s="13" t="s">
        <v>9</v>
      </c>
      <c r="I9" s="14" t="s">
        <v>9</v>
      </c>
      <c r="J9" s="35"/>
      <c r="K9" s="38">
        <f>K8+L8+M8</f>
        <v>250190</v>
      </c>
      <c r="L9" s="13" t="s">
        <v>9</v>
      </c>
      <c r="M9" s="14" t="s">
        <v>9</v>
      </c>
      <c r="N9" s="35"/>
      <c r="O9" s="38">
        <f>O8+P8+Q8</f>
        <v>265490</v>
      </c>
      <c r="P9" s="13" t="s">
        <v>9</v>
      </c>
      <c r="Q9" s="14" t="s">
        <v>9</v>
      </c>
      <c r="R9" s="35"/>
      <c r="S9" s="38">
        <f>S8+T8+U8</f>
        <v>326690</v>
      </c>
      <c r="T9" s="13" t="s">
        <v>9</v>
      </c>
      <c r="U9" s="14" t="s">
        <v>9</v>
      </c>
    </row>
    <row r="10" spans="1:21" ht="30.75" thickBot="1" x14ac:dyDescent="0.3">
      <c r="A10" s="17">
        <v>8</v>
      </c>
      <c r="B10" s="18" t="s">
        <v>11</v>
      </c>
      <c r="C10" s="19">
        <f>C9/C4*100</f>
        <v>34</v>
      </c>
      <c r="D10" s="15" t="s">
        <v>9</v>
      </c>
      <c r="E10" s="16" t="s">
        <v>9</v>
      </c>
      <c r="F10" s="35"/>
      <c r="G10" s="19">
        <f>G9/G4*100</f>
        <v>33.940643274853798</v>
      </c>
      <c r="H10" s="15" t="s">
        <v>9</v>
      </c>
      <c r="I10" s="16" t="s">
        <v>9</v>
      </c>
      <c r="J10" s="35"/>
      <c r="K10" s="19">
        <f>K9/K4*100</f>
        <v>27.798888888888889</v>
      </c>
      <c r="L10" s="15" t="s">
        <v>9</v>
      </c>
      <c r="M10" s="16" t="s">
        <v>9</v>
      </c>
      <c r="N10" s="35"/>
      <c r="O10" s="19">
        <f>O9/O4*100</f>
        <v>22.124166666666667</v>
      </c>
      <c r="P10" s="15" t="s">
        <v>9</v>
      </c>
      <c r="Q10" s="16" t="s">
        <v>9</v>
      </c>
      <c r="R10" s="35"/>
      <c r="S10" s="19">
        <f>S9/S4*100</f>
        <v>13.612083333333333</v>
      </c>
      <c r="T10" s="15" t="s">
        <v>9</v>
      </c>
      <c r="U10" s="16" t="s">
        <v>9</v>
      </c>
    </row>
    <row r="11" spans="1:21" x14ac:dyDescent="0.25">
      <c r="C11" s="1"/>
      <c r="D11" s="1"/>
      <c r="E11" s="1"/>
    </row>
    <row r="12" spans="1:21" ht="15.75" thickBot="1" x14ac:dyDescent="0.3">
      <c r="C12" s="1"/>
      <c r="D12" s="1"/>
      <c r="E12" s="1"/>
    </row>
    <row r="13" spans="1:21" ht="15.75" thickBot="1" x14ac:dyDescent="0.3">
      <c r="A13" s="41"/>
      <c r="B13" s="42" t="s">
        <v>21</v>
      </c>
      <c r="C13" s="43"/>
      <c r="D13" s="43"/>
      <c r="E13" s="43"/>
      <c r="F13" s="55"/>
      <c r="G13" s="44"/>
      <c r="H13" s="44"/>
      <c r="I13" s="44"/>
      <c r="J13" s="55"/>
      <c r="K13" s="44"/>
      <c r="L13" s="44"/>
      <c r="M13" s="44"/>
      <c r="N13" s="55"/>
      <c r="O13" s="44"/>
      <c r="P13" s="44"/>
      <c r="Q13" s="44"/>
      <c r="R13" s="55"/>
      <c r="S13" s="44"/>
      <c r="T13" s="44"/>
      <c r="U13" s="45"/>
    </row>
    <row r="14" spans="1:21" ht="45.75" thickBot="1" x14ac:dyDescent="0.3">
      <c r="A14" s="58">
        <v>9</v>
      </c>
      <c r="B14" s="46" t="s">
        <v>22</v>
      </c>
      <c r="C14" s="47">
        <f>C4*13/100</f>
        <v>46800</v>
      </c>
      <c r="D14" s="53"/>
      <c r="E14" s="54"/>
      <c r="F14" s="56"/>
      <c r="G14" s="47">
        <f>G4*13/100</f>
        <v>88920</v>
      </c>
      <c r="H14" s="48"/>
      <c r="I14" s="49"/>
      <c r="J14" s="56"/>
      <c r="K14" s="47">
        <f>K4*13/100</f>
        <v>117000</v>
      </c>
      <c r="L14" s="48"/>
      <c r="M14" s="49"/>
      <c r="N14" s="56"/>
      <c r="O14" s="47">
        <f>O4*13/100</f>
        <v>156000</v>
      </c>
      <c r="P14" s="48"/>
      <c r="Q14" s="49"/>
      <c r="R14" s="56"/>
      <c r="S14" s="50">
        <f>S4*13/100</f>
        <v>312000</v>
      </c>
      <c r="T14" s="51"/>
      <c r="U14" s="52"/>
    </row>
    <row r="15" spans="1:21" ht="57.75" customHeight="1" thickBot="1" x14ac:dyDescent="0.3">
      <c r="A15" s="59">
        <v>10</v>
      </c>
      <c r="B15" s="60" t="s">
        <v>23</v>
      </c>
      <c r="C15" s="61">
        <f>(C9+C14)/(C4-C14)*100</f>
        <v>54.022988505747129</v>
      </c>
      <c r="D15" s="53"/>
      <c r="E15" s="54"/>
      <c r="F15" s="57"/>
      <c r="G15" s="61">
        <f>(G9+G14)/(G4-G14)*100</f>
        <v>53.954762384889435</v>
      </c>
      <c r="H15" s="48"/>
      <c r="I15" s="49"/>
      <c r="J15" s="57"/>
      <c r="K15" s="61">
        <f>(K9+K14)/(K4-K14)*100</f>
        <v>46.895274584929759</v>
      </c>
      <c r="L15" s="48"/>
      <c r="M15" s="49"/>
      <c r="N15" s="57"/>
      <c r="O15" s="61">
        <f>(O9+O14)/(O4-O14)*100</f>
        <v>40.372605363984675</v>
      </c>
      <c r="P15" s="48"/>
      <c r="Q15" s="49"/>
      <c r="R15" s="57"/>
      <c r="S15" s="61">
        <f>(S9+S14)/(S4-S14)*100</f>
        <v>30.588601532567051</v>
      </c>
      <c r="T15" s="48"/>
      <c r="U15" s="49"/>
    </row>
    <row r="16" spans="1:21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  <row r="21" spans="3:5" x14ac:dyDescent="0.25">
      <c r="C21" s="1"/>
      <c r="D21" s="1"/>
      <c r="E21" s="1"/>
    </row>
    <row r="22" spans="3:5" x14ac:dyDescent="0.25">
      <c r="C22" s="1"/>
      <c r="D22" s="1"/>
      <c r="E22" s="1"/>
    </row>
    <row r="23" spans="3:5" x14ac:dyDescent="0.25">
      <c r="C23" s="1"/>
      <c r="D23" s="1"/>
      <c r="E23" s="1"/>
    </row>
    <row r="24" spans="3:5" x14ac:dyDescent="0.25">
      <c r="C24" s="1"/>
      <c r="D24" s="1"/>
      <c r="E24" s="1"/>
    </row>
    <row r="25" spans="3:5" x14ac:dyDescent="0.25">
      <c r="C25" s="1"/>
      <c r="D25" s="1"/>
      <c r="E25" s="1"/>
    </row>
    <row r="26" spans="3:5" x14ac:dyDescent="0.25">
      <c r="C26" s="1"/>
      <c r="D26" s="1"/>
      <c r="E26" s="1"/>
    </row>
    <row r="27" spans="3:5" x14ac:dyDescent="0.25">
      <c r="C27" s="1"/>
      <c r="D27" s="1"/>
      <c r="E27" s="1"/>
    </row>
    <row r="28" spans="3:5" x14ac:dyDescent="0.25">
      <c r="C28" s="1"/>
      <c r="D28" s="1"/>
      <c r="E28" s="1"/>
    </row>
    <row r="29" spans="3:5" x14ac:dyDescent="0.25">
      <c r="C29" s="1"/>
      <c r="D29" s="1"/>
      <c r="E29" s="1"/>
    </row>
    <row r="30" spans="3:5" x14ac:dyDescent="0.25">
      <c r="C30" s="1"/>
      <c r="D30" s="1"/>
      <c r="E30" s="1"/>
    </row>
    <row r="31" spans="3:5" x14ac:dyDescent="0.25">
      <c r="C31" s="1"/>
      <c r="D31" s="1"/>
      <c r="E31" s="1"/>
    </row>
    <row r="32" spans="3:5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  <row r="37" spans="3:5" x14ac:dyDescent="0.25">
      <c r="C37" s="1"/>
      <c r="D37" s="1"/>
      <c r="E37" s="1"/>
    </row>
    <row r="38" spans="3:5" x14ac:dyDescent="0.25">
      <c r="C38" s="1"/>
      <c r="D38" s="1"/>
      <c r="E38" s="1"/>
    </row>
    <row r="39" spans="3:5" x14ac:dyDescent="0.25">
      <c r="C39" s="1"/>
      <c r="D39" s="1"/>
      <c r="E39" s="1"/>
    </row>
    <row r="40" spans="3:5" x14ac:dyDescent="0.25">
      <c r="C40" s="1"/>
      <c r="D40" s="1"/>
      <c r="E40" s="1"/>
    </row>
    <row r="41" spans="3:5" x14ac:dyDescent="0.25">
      <c r="C41" s="1"/>
      <c r="D41" s="1"/>
      <c r="E41" s="1"/>
    </row>
    <row r="42" spans="3:5" x14ac:dyDescent="0.25">
      <c r="C42" s="1"/>
      <c r="D42" s="1"/>
      <c r="E42" s="1"/>
    </row>
    <row r="43" spans="3:5" x14ac:dyDescent="0.25">
      <c r="C43" s="1"/>
      <c r="D43" s="1"/>
      <c r="E43" s="1"/>
    </row>
    <row r="44" spans="3:5" x14ac:dyDescent="0.25">
      <c r="C44" s="1"/>
      <c r="D44" s="1"/>
      <c r="E44" s="1"/>
    </row>
    <row r="45" spans="3:5" x14ac:dyDescent="0.25">
      <c r="C45" s="1"/>
      <c r="D45" s="1"/>
      <c r="E45" s="1"/>
    </row>
    <row r="46" spans="3:5" x14ac:dyDescent="0.25">
      <c r="C46" s="1"/>
      <c r="D46" s="1"/>
      <c r="E46" s="1"/>
    </row>
    <row r="47" spans="3:5" x14ac:dyDescent="0.25">
      <c r="C47" s="1"/>
      <c r="D47" s="1"/>
      <c r="E47" s="1"/>
    </row>
    <row r="48" spans="3:5" x14ac:dyDescent="0.25">
      <c r="C48" s="1"/>
      <c r="D48" s="1"/>
      <c r="E48" s="1"/>
    </row>
    <row r="49" spans="3:5" x14ac:dyDescent="0.25">
      <c r="C49" s="1"/>
      <c r="D49" s="1"/>
      <c r="E49" s="1"/>
    </row>
    <row r="50" spans="3:5" x14ac:dyDescent="0.25">
      <c r="C50" s="1"/>
      <c r="D50" s="1"/>
      <c r="E50" s="1"/>
    </row>
    <row r="51" spans="3:5" x14ac:dyDescent="0.25">
      <c r="C51" s="1"/>
      <c r="D51" s="1"/>
      <c r="E51" s="1"/>
    </row>
    <row r="52" spans="3:5" x14ac:dyDescent="0.25">
      <c r="C52" s="1"/>
      <c r="D52" s="1"/>
      <c r="E52" s="1"/>
    </row>
    <row r="53" spans="3:5" x14ac:dyDescent="0.25">
      <c r="C53" s="1"/>
      <c r="D53" s="1"/>
      <c r="E53" s="1"/>
    </row>
    <row r="54" spans="3:5" x14ac:dyDescent="0.25">
      <c r="C54" s="1"/>
      <c r="D54" s="1"/>
      <c r="E54" s="1"/>
    </row>
    <row r="55" spans="3:5" x14ac:dyDescent="0.25">
      <c r="C55" s="1"/>
      <c r="D55" s="1"/>
      <c r="E55" s="1"/>
    </row>
    <row r="56" spans="3:5" x14ac:dyDescent="0.25">
      <c r="C56" s="1"/>
      <c r="D56" s="1"/>
      <c r="E56" s="1"/>
    </row>
    <row r="57" spans="3:5" x14ac:dyDescent="0.25">
      <c r="C57" s="1"/>
      <c r="D57" s="1"/>
      <c r="E57" s="1"/>
    </row>
    <row r="58" spans="3:5" x14ac:dyDescent="0.25">
      <c r="C58" s="1"/>
      <c r="D58" s="1"/>
      <c r="E58" s="1"/>
    </row>
    <row r="59" spans="3:5" x14ac:dyDescent="0.25">
      <c r="C59" s="1"/>
      <c r="D59" s="1"/>
      <c r="E59" s="1"/>
    </row>
    <row r="60" spans="3:5" x14ac:dyDescent="0.25">
      <c r="C60" s="1"/>
      <c r="D60" s="1"/>
      <c r="E60" s="1"/>
    </row>
    <row r="61" spans="3:5" x14ac:dyDescent="0.25">
      <c r="C61" s="1"/>
      <c r="D61" s="1"/>
      <c r="E61" s="1"/>
    </row>
    <row r="62" spans="3:5" x14ac:dyDescent="0.25">
      <c r="C62" s="1"/>
      <c r="D62" s="1"/>
      <c r="E62" s="1"/>
    </row>
    <row r="63" spans="3:5" x14ac:dyDescent="0.25">
      <c r="C63" s="1"/>
      <c r="D63" s="1"/>
      <c r="E63" s="1"/>
    </row>
    <row r="64" spans="3:5" x14ac:dyDescent="0.25">
      <c r="C64" s="1"/>
      <c r="D64" s="1"/>
      <c r="E64" s="1"/>
    </row>
    <row r="65" spans="3:5" x14ac:dyDescent="0.25">
      <c r="C65" s="1"/>
      <c r="D65" s="1"/>
      <c r="E65" s="1"/>
    </row>
  </sheetData>
  <mergeCells count="5">
    <mergeCell ref="C1:E1"/>
    <mergeCell ref="G1:I1"/>
    <mergeCell ref="K1:M1"/>
    <mergeCell ref="O1:Q1"/>
    <mergeCell ref="S1:U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Лобанов Алексей Владимирович</dc:creator>
  <cp:lastModifiedBy>Лобанов Алексей Владимирович</cp:lastModifiedBy>
  <dcterms:created xsi:type="dcterms:W3CDTF">2015-03-17T14:52:03Z</dcterms:created>
  <dcterms:modified xsi:type="dcterms:W3CDTF">2015-03-17T15:32:25Z</dcterms:modified>
</cp:coreProperties>
</file>